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\Desktop\For Inclusion\"/>
    </mc:Choice>
  </mc:AlternateContent>
  <xr:revisionPtr revIDLastSave="0" documentId="8_{9F7D8676-1CCE-4F72-9719-898CEDE14882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Exit Interview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1" l="1"/>
  <c r="Q17" i="1" l="1"/>
  <c r="Q21" i="1" l="1"/>
  <c r="Q20" i="1"/>
  <c r="Q19" i="1"/>
  <c r="Q16" i="1"/>
  <c r="Q14" i="1"/>
  <c r="Q18" i="1"/>
  <c r="R18" i="1" s="1"/>
  <c r="R14" i="1" l="1"/>
  <c r="R15" i="1"/>
  <c r="R16" i="1"/>
  <c r="R19" i="1"/>
  <c r="R21" i="1"/>
  <c r="R20" i="1"/>
  <c r="R17" i="1"/>
  <c r="S31" i="1"/>
  <c r="R31" i="1"/>
  <c r="U27" i="1"/>
  <c r="T27" i="1"/>
  <c r="S27" i="1"/>
  <c r="R27" i="1"/>
  <c r="U26" i="1"/>
  <c r="T26" i="1"/>
  <c r="S26" i="1"/>
  <c r="R26" i="1"/>
  <c r="U25" i="1"/>
  <c r="T25" i="1"/>
  <c r="S25" i="1"/>
  <c r="R25" i="1"/>
  <c r="Q27" i="1"/>
  <c r="Q26" i="1"/>
  <c r="Q25" i="1"/>
  <c r="Q31" i="1" l="1"/>
</calcChain>
</file>

<file path=xl/sharedStrings.xml><?xml version="1.0" encoding="utf-8"?>
<sst xmlns="http://schemas.openxmlformats.org/spreadsheetml/2006/main" count="71" uniqueCount="64">
  <si>
    <t>Date</t>
  </si>
  <si>
    <t>Volunteer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</si>
  <si>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</si>
  <si>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</si>
  <si>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</si>
  <si>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</si>
  <si>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</si>
  <si>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</si>
  <si>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</si>
  <si>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</si>
  <si>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</si>
  <si>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</si>
  <si>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Questions</t>
  </si>
  <si>
    <t>Joe Bloggs</t>
  </si>
  <si>
    <t>2, 5</t>
  </si>
  <si>
    <t>Good sense of community</t>
  </si>
  <si>
    <t>(no response)</t>
  </si>
  <si>
    <t>More supervision</t>
  </si>
  <si>
    <t>There wasn't much supervision but I didn't mind doing my own thing</t>
  </si>
  <si>
    <t>I didn't mind doing my own thing to help out aroud the club but you might need to give more supervision to newer volunteers</t>
  </si>
  <si>
    <t>Q1 = Reasons for leaving</t>
  </si>
  <si>
    <t>Jane Bloggs</t>
  </si>
  <si>
    <t>4, 5</t>
  </si>
  <si>
    <t>The work I did was good for the community</t>
  </si>
  <si>
    <t>Not enough volunteers, too much stress because of high workload</t>
  </si>
  <si>
    <t>Make sure you manage your volunteers properly</t>
  </si>
  <si>
    <t>No, I constantly was overworked and didn't have any support from other volunteers</t>
  </si>
  <si>
    <t>No</t>
  </si>
  <si>
    <t>Q2 = How would you rate your volunteering experience?</t>
  </si>
  <si>
    <t>Q3 = How would you rate the quality of your supervision?</t>
  </si>
  <si>
    <t>Q4 = How would you rate the level of support you received as a volunteer?</t>
  </si>
  <si>
    <t>Q5 = Would you recommend (insert club name here) to friends or family?</t>
  </si>
  <si>
    <t>Q6 = What did you like about volunteering with (insert club name here)?</t>
  </si>
  <si>
    <t>Q7 = What didn’t you like about volunteering with (insert club name here)?</t>
  </si>
  <si>
    <t>Q8 = What could we do to improve the experience of future volunteers?</t>
  </si>
  <si>
    <t>Q9 = Do you feel you had adequate support while volunteering?</t>
  </si>
  <si>
    <t>Q10 = Do you have any other comments you would like to make?</t>
  </si>
  <si>
    <t>Q1 Responses</t>
  </si>
  <si>
    <t>Frequency</t>
  </si>
  <si>
    <t>% Total</t>
  </si>
  <si>
    <t>1 = Personal reasons</t>
  </si>
  <si>
    <t>2 = Time commitment</t>
  </si>
  <si>
    <t>3 = Health reasons</t>
  </si>
  <si>
    <t>4 = Working conditions</t>
  </si>
  <si>
    <t>5 = Quality of supervision</t>
  </si>
  <si>
    <t>6 = No longer interested</t>
  </si>
  <si>
    <t>7 = Difficulty in role</t>
  </si>
  <si>
    <t>8 = Other</t>
  </si>
  <si>
    <t>Q2-4 Responses</t>
  </si>
  <si>
    <t>Data</t>
  </si>
  <si>
    <t>Mean</t>
  </si>
  <si>
    <t>Poor</t>
  </si>
  <si>
    <t>Average</t>
  </si>
  <si>
    <t>Good</t>
  </si>
  <si>
    <t>Excellent</t>
  </si>
  <si>
    <t>0 = Poor</t>
  </si>
  <si>
    <t>1 = Average</t>
  </si>
  <si>
    <t>2 = Good</t>
  </si>
  <si>
    <t>3 = Excellent</t>
  </si>
  <si>
    <t>Q5 Response</t>
  </si>
  <si>
    <t>% Would recommend</t>
  </si>
  <si>
    <t>Yes</t>
  </si>
  <si>
    <t>0 = No</t>
  </si>
  <si>
    <t>1 = 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</si>
</sst>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0" borderId="7" xfId="0" applyBorder="1"/>
    <xf numFmtId="0" fontId="0" fillId="2" borderId="2" xfId="0" applyFill="1" applyBorder="1"/>
    <xf numFmtId="0" fontId="0" fillId="2" borderId="3" xfId="0" applyFill="1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shrinkToFit="1"/>
    </xf>
    <xf numFmtId="0" fontId="0" fillId="0" borderId="0" xfId="0" applyNumberFormat="1"/>
    <xf numFmtId="14" fontId="0" fillId="2" borderId="13" xfId="0" applyNumberFormat="1" applyFill="1" applyBorder="1"/>
    <xf numFmtId="0" fontId="0" fillId="2" borderId="13" xfId="0" applyFill="1" applyBorder="1"/>
    <xf numFmtId="0" fontId="0" fillId="2" borderId="13" xfId="0" applyNumberFormat="1" applyFill="1" applyBorder="1"/>
    <xf numFmtId="0" fontId="0" fillId="2" borderId="13" xfId="0" applyFill="1" applyBorder="1" applyAlignment="1">
      <alignment shrinkToFit="1"/>
    </xf>
    <xf numFmtId="0" fontId="1" fillId="2" borderId="9" xfId="0" applyFont="1" applyFill="1" applyBorder="1"/>
    <xf numFmtId="0" fontId="1" fillId="2" borderId="12" xfId="0" applyFont="1" applyFill="1" applyBorder="1"/>
    <xf numFmtId="0" fontId="0" fillId="2" borderId="0" xfId="0" applyFill="1" applyBorder="1"/>
    <xf numFmtId="9" fontId="0" fillId="0" borderId="5" xfId="0" applyNumberFormat="1" applyBorder="1"/>
    <xf numFmtId="9" fontId="0" fillId="0" borderId="8" xfId="0" applyNumberFormat="1" applyBorder="1"/>
    <xf numFmtId="0" fontId="1" fillId="2" borderId="1" xfId="0" applyFont="1" applyFill="1" applyBorder="1"/>
    <xf numFmtId="0" fontId="0" fillId="0" borderId="4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400051</xdr:colOff>
      <xdr:row>22</xdr:row>
      <xdr:rowOff>9525</xdr:rowOff>
    </xdr:from>
    <xdr:to>
      <xdr:col>12</xdr:col>
      <xdr:colOff>156451</xdr:colOff>
      <xdr:row>38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62326" y="4210050"/>
          <a:ext cx="4633200" cy="31051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100">
              <a:latin typeface="Arial" panose="020B0604020202020204" pitchFamily="34" charset="0"/>
              <a:cs typeface="Arial" panose="020B0604020202020204" pitchFamily="34" charset="0"/>
            </a:rPr>
            <a:t>Record the results</a:t>
          </a:r>
          <a:r>
            <a:rPr lang="en-AU" sz="1100" baseline="0">
              <a:latin typeface="Arial" panose="020B0604020202020204" pitchFamily="34" charset="0"/>
              <a:cs typeface="Arial" panose="020B0604020202020204" pitchFamily="34" charset="0"/>
            </a:rPr>
            <a:t> from the exit interview form here</a:t>
          </a:r>
        </a:p>
        <a:p>
          <a:pPr algn="ctr"/>
          <a:endParaRPr lang="en-A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AU" sz="1100" baseline="0">
              <a:latin typeface="Arial" panose="020B0604020202020204" pitchFamily="34" charset="0"/>
              <a:cs typeface="Arial" panose="020B0604020202020204" pitchFamily="34" charset="0"/>
            </a:rPr>
            <a:t>The questions and answers are listed in the boxes on the right-hand side, as well as a simple analysis of the data, such as the frequency</a:t>
          </a:r>
        </a:p>
        <a:p>
          <a:pPr algn="ctr"/>
          <a:r>
            <a:rPr lang="en-AU" sz="1100" baseline="0">
              <a:latin typeface="Arial" panose="020B0604020202020204" pitchFamily="34" charset="0"/>
              <a:cs typeface="Arial" panose="020B0604020202020204" pitchFamily="34" charset="0"/>
            </a:rPr>
            <a:t>of responses and the average response.</a:t>
          </a:r>
        </a:p>
        <a:p>
          <a:pPr algn="ctr"/>
          <a:endParaRPr lang="en-A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AU" sz="1100" baseline="0">
              <a:latin typeface="Arial" panose="020B0604020202020204" pitchFamily="34" charset="0"/>
              <a:cs typeface="Arial" panose="020B0604020202020204" pitchFamily="34" charset="0"/>
            </a:rPr>
            <a:t>The columns for questions 6-10 shrink the responses to fit in the box,</a:t>
          </a:r>
        </a:p>
        <a:p>
          <a:pPr algn="ctr"/>
          <a:r>
            <a:rPr lang="en-AU" sz="1100" baseline="0">
              <a:latin typeface="Arial" panose="020B0604020202020204" pitchFamily="34" charset="0"/>
              <a:cs typeface="Arial" panose="020B0604020202020204" pitchFamily="34" charset="0"/>
            </a:rPr>
            <a:t>but you can view the answer by highlighting the box and</a:t>
          </a:r>
        </a:p>
        <a:p>
          <a:pPr algn="ctr"/>
          <a:r>
            <a:rPr lang="en-AU" sz="1100" baseline="0">
              <a:latin typeface="Arial" panose="020B0604020202020204" pitchFamily="34" charset="0"/>
              <a:cs typeface="Arial" panose="020B0604020202020204" pitchFamily="34" charset="0"/>
            </a:rPr>
            <a:t>looking at the formula bar at the top of the screen</a:t>
          </a:r>
        </a:p>
        <a:p>
          <a:pPr algn="ctr"/>
          <a:endParaRPr lang="en-A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AU" sz="1100" baseline="0">
              <a:latin typeface="Arial" panose="020B0604020202020204" pitchFamily="34" charset="0"/>
              <a:cs typeface="Arial" panose="020B0604020202020204" pitchFamily="34" charset="0"/>
            </a:rPr>
            <a:t>Please delete the dummy data before using this sheet</a:t>
          </a:r>
        </a:p>
        <a:p>
          <a:pPr algn="ctr"/>
          <a:endParaRPr lang="en-A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form was adapted from resources provided by </a:t>
          </a:r>
          <a:endParaRPr lang="en-AU" sz="1100" baseline="0"/>
        </a:p>
        <a:p>
          <a:pPr algn="ctr"/>
          <a:endParaRPr lang="en-AU" sz="1100" baseline="0"/>
        </a:p>
        <a:p>
          <a:pPr algn="ctr"/>
          <a:endParaRPr lang="en-AU" sz="1100"/>
        </a:p>
      </xdr:txBody>
    </xdr:sp>
    <xdr:clientData/>
  </xdr:twoCellAnchor>
  <xdr:twoCellAnchor editAs="oneCell">
    <xdr:from>
      <xdr:col>7</xdr:col>
      <xdr:colOff>361950</xdr:colOff>
      <xdr:row>34</xdr:row>
      <xdr:rowOff>104775</xdr:rowOff>
    </xdr:from>
    <xdr:to>
      <xdr:col>9</xdr:col>
      <xdr:colOff>361950</xdr:colOff>
      <xdr:row>37</xdr:row>
      <xdr:rowOff>96901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6648450"/>
          <a:ext cx="1219200" cy="563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workbookViewId="0">
      <selection activeCell="C1" sqref="C1"/>
    </sheetView>
  </sheetViews>
  <sheetFormatPr defaultRowHeight="14.5" x14ac:dyDescent="0.35"/>
  <cols>
    <col min="1" max="1" width="10.7265625" style="1" bestFit="1" customWidth="1"/>
    <col min="2" max="2" width="15.453125" customWidth="1"/>
    <col min="3" max="3" width="9.1796875" style="14"/>
    <col min="8" max="12" width="9.1796875" style="13"/>
    <col min="14" max="14" width="24.453125" customWidth="1"/>
    <col min="16" max="16" width="13.26953125" customWidth="1"/>
    <col min="17" max="17" width="19.81640625" customWidth="1"/>
  </cols>
  <sheetData>
    <row r="1" spans="1:18" x14ac:dyDescent="0.35">
      <c r="A1" s="15" t="s">
        <v>0</v>
      </c>
      <c r="B1" s="16" t="s">
        <v>1</v>
      </c>
      <c r="C1" s="17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N1" s="24" t="s">
        <v>12</v>
      </c>
      <c r="O1" s="7"/>
      <c r="P1" s="7"/>
      <c r="Q1" s="8"/>
    </row>
    <row r="2" spans="1:18" x14ac:dyDescent="0.35">
      <c r="A2" s="1">
        <v>42394</v>
      </c>
      <c r="B2" t="s">
        <v>13</v>
      </c>
      <c r="C2" s="14" t="s">
        <v>14</v>
      </c>
      <c r="D2">
        <v>3</v>
      </c>
      <c r="E2">
        <v>2</v>
      </c>
      <c r="F2">
        <v>1</v>
      </c>
      <c r="G2">
        <v>1</v>
      </c>
      <c r="H2" s="13" t="s">
        <v>15</v>
      </c>
      <c r="I2" s="13" t="s">
        <v>16</v>
      </c>
      <c r="J2" s="13" t="s">
        <v>17</v>
      </c>
      <c r="K2" s="13" t="s">
        <v>18</v>
      </c>
      <c r="L2" s="13" t="s">
        <v>19</v>
      </c>
      <c r="N2" s="25" t="s">
        <v>20</v>
      </c>
      <c r="O2" s="2"/>
      <c r="P2" s="2"/>
      <c r="Q2" s="9"/>
    </row>
    <row r="3" spans="1:18" x14ac:dyDescent="0.35">
      <c r="A3" s="1">
        <v>42400</v>
      </c>
      <c r="B3" t="s">
        <v>21</v>
      </c>
      <c r="C3" s="14" t="s">
        <v>22</v>
      </c>
      <c r="D3">
        <v>1</v>
      </c>
      <c r="E3">
        <v>1</v>
      </c>
      <c r="F3">
        <v>0</v>
      </c>
      <c r="G3">
        <v>0</v>
      </c>
      <c r="H3" s="13" t="s">
        <v>23</v>
      </c>
      <c r="I3" s="13" t="s">
        <v>24</v>
      </c>
      <c r="J3" s="13" t="s">
        <v>25</v>
      </c>
      <c r="K3" s="13" t="s">
        <v>26</v>
      </c>
      <c r="L3" s="13" t="s">
        <v>27</v>
      </c>
      <c r="N3" s="25" t="s">
        <v>28</v>
      </c>
      <c r="O3" s="2"/>
      <c r="P3" s="2"/>
      <c r="Q3" s="9"/>
    </row>
    <row r="4" spans="1:18" x14ac:dyDescent="0.35">
      <c r="N4" s="25" t="s">
        <v>29</v>
      </c>
      <c r="O4" s="2"/>
      <c r="P4" s="2"/>
      <c r="Q4" s="9"/>
    </row>
    <row r="5" spans="1:18" x14ac:dyDescent="0.35">
      <c r="N5" s="25" t="s">
        <v>30</v>
      </c>
      <c r="O5" s="2"/>
      <c r="P5" s="2"/>
      <c r="Q5" s="9"/>
    </row>
    <row r="6" spans="1:18" x14ac:dyDescent="0.35">
      <c r="N6" s="25" t="s">
        <v>31</v>
      </c>
      <c r="O6" s="2"/>
      <c r="P6" s="2"/>
      <c r="Q6" s="9"/>
    </row>
    <row r="7" spans="1:18" x14ac:dyDescent="0.35">
      <c r="N7" s="25" t="s">
        <v>32</v>
      </c>
      <c r="O7" s="2"/>
      <c r="P7" s="2"/>
      <c r="Q7" s="9"/>
    </row>
    <row r="8" spans="1:18" x14ac:dyDescent="0.35">
      <c r="N8" s="25" t="s">
        <v>33</v>
      </c>
      <c r="O8" s="2"/>
      <c r="P8" s="2"/>
      <c r="Q8" s="9"/>
    </row>
    <row r="9" spans="1:18" x14ac:dyDescent="0.35">
      <c r="N9" s="25" t="s">
        <v>34</v>
      </c>
      <c r="O9" s="2"/>
      <c r="P9" s="2"/>
      <c r="Q9" s="9"/>
    </row>
    <row r="10" spans="1:18" x14ac:dyDescent="0.35">
      <c r="N10" s="25" t="s">
        <v>35</v>
      </c>
      <c r="O10" s="2"/>
      <c r="P10" s="2"/>
      <c r="Q10" s="9"/>
    </row>
    <row r="11" spans="1:18" ht="15" thickBot="1" x14ac:dyDescent="0.4">
      <c r="N11" s="26" t="s">
        <v>36</v>
      </c>
      <c r="O11" s="6"/>
      <c r="P11" s="6"/>
      <c r="Q11" s="10"/>
    </row>
    <row r="12" spans="1:18" ht="15" thickBot="1" x14ac:dyDescent="0.4">
      <c r="Q12" s="6"/>
    </row>
    <row r="13" spans="1:18" x14ac:dyDescent="0.35">
      <c r="N13" s="19" t="s">
        <v>37</v>
      </c>
      <c r="P13" s="3" t="s">
        <v>37</v>
      </c>
      <c r="Q13" s="21" t="s">
        <v>38</v>
      </c>
      <c r="R13" s="8" t="s">
        <v>39</v>
      </c>
    </row>
    <row r="14" spans="1:18" x14ac:dyDescent="0.35">
      <c r="N14" s="11" t="s">
        <v>40</v>
      </c>
      <c r="P14" s="4">
        <v>1</v>
      </c>
      <c r="Q14" s="2">
        <f>COUNTIF(C2:C5000, "=1") +COUNTIF(C2:C5000, "*1*")</f>
        <v>0</v>
      </c>
      <c r="R14" s="22">
        <f>Q14/(SUM(Q14:Q21))</f>
        <v>0</v>
      </c>
    </row>
    <row r="15" spans="1:18" x14ac:dyDescent="0.35">
      <c r="N15" s="11" t="s">
        <v>41</v>
      </c>
      <c r="P15" s="4">
        <v>2</v>
      </c>
      <c r="Q15" s="2">
        <f>COUNTIF(C2:C5000, "=2") +COUNTIF(C2:C5000, "*2*")</f>
        <v>1</v>
      </c>
      <c r="R15" s="22">
        <f>Q15/(SUM(Q14:Q21))</f>
        <v>0.25</v>
      </c>
    </row>
    <row r="16" spans="1:18" x14ac:dyDescent="0.35">
      <c r="N16" s="11" t="s">
        <v>42</v>
      </c>
      <c r="P16" s="4">
        <v>3</v>
      </c>
      <c r="Q16" s="2">
        <f>COUNTIF(C2:C5000, "=3") +COUNTIF(C2:C5000, "*3*")</f>
        <v>0</v>
      </c>
      <c r="R16" s="22">
        <f>Q16/(SUM(Q14:Q21))</f>
        <v>0</v>
      </c>
    </row>
    <row r="17" spans="14:21" x14ac:dyDescent="0.35">
      <c r="N17" s="11" t="s">
        <v>43</v>
      </c>
      <c r="P17" s="4">
        <v>4</v>
      </c>
      <c r="Q17" s="2">
        <f>COUNTIF(C2:C5000, "=4") +COUNTIF(C2:C5000, "*4*")</f>
        <v>1</v>
      </c>
      <c r="R17" s="22">
        <f>Q17/(SUM(Q14:Q21))</f>
        <v>0.25</v>
      </c>
    </row>
    <row r="18" spans="14:21" x14ac:dyDescent="0.35">
      <c r="N18" s="11" t="s">
        <v>44</v>
      </c>
      <c r="P18" s="4">
        <v>5</v>
      </c>
      <c r="Q18" s="2">
        <f>COUNTIF(C2:C5000, "=5") +COUNTIF(C2:C5000, "*5*")</f>
        <v>2</v>
      </c>
      <c r="R18" s="22">
        <f>Q18/(SUM(Q14:Q21))</f>
        <v>0.5</v>
      </c>
    </row>
    <row r="19" spans="14:21" x14ac:dyDescent="0.35">
      <c r="N19" s="11" t="s">
        <v>45</v>
      </c>
      <c r="P19" s="4">
        <v>6</v>
      </c>
      <c r="Q19" s="2">
        <f>COUNTIF(C2:C5000, "=6") +COUNTIF(C2:C5000, "*6*")</f>
        <v>0</v>
      </c>
      <c r="R19" s="22">
        <f>Q19/(SUM(Q14:Q21))</f>
        <v>0</v>
      </c>
    </row>
    <row r="20" spans="14:21" x14ac:dyDescent="0.35">
      <c r="N20" s="11" t="s">
        <v>46</v>
      </c>
      <c r="P20" s="4">
        <v>7</v>
      </c>
      <c r="Q20" s="2">
        <f>COUNTIF(C2:C5000, "=7") +COUNTIF(C2:C5000, "*7*")</f>
        <v>0</v>
      </c>
      <c r="R20" s="22">
        <f>Q20/(SUM(Q14:Q21))</f>
        <v>0</v>
      </c>
    </row>
    <row r="21" spans="14:21" ht="15" thickBot="1" x14ac:dyDescent="0.4">
      <c r="N21" s="12" t="s">
        <v>47</v>
      </c>
      <c r="P21" s="5">
        <v>8</v>
      </c>
      <c r="Q21" s="6">
        <f>COUNTIF(C2:C5000, "=8") +COUNTIF(C2:C5000, "*8*")</f>
        <v>0</v>
      </c>
      <c r="R21" s="23">
        <f>Q21/(SUM(Q14:Q21))</f>
        <v>0</v>
      </c>
    </row>
    <row r="23" spans="14:21" ht="15" thickBot="1" x14ac:dyDescent="0.4"/>
    <row r="24" spans="14:21" x14ac:dyDescent="0.35">
      <c r="N24" s="20" t="s">
        <v>48</v>
      </c>
      <c r="P24" s="3" t="s">
        <v>49</v>
      </c>
      <c r="Q24" s="7" t="s">
        <v>50</v>
      </c>
      <c r="R24" s="7" t="s">
        <v>51</v>
      </c>
      <c r="S24" s="7" t="s">
        <v>52</v>
      </c>
      <c r="T24" s="7" t="s">
        <v>53</v>
      </c>
      <c r="U24" s="8" t="s">
        <v>54</v>
      </c>
    </row>
    <row r="25" spans="14:21" x14ac:dyDescent="0.35">
      <c r="N25" s="11" t="s">
        <v>55</v>
      </c>
      <c r="P25" s="4" t="s">
        <v>3</v>
      </c>
      <c r="Q25" s="2">
        <f>AVERAGE(D:D)</f>
        <v>2</v>
      </c>
      <c r="R25" s="2">
        <f>COUNTIF(D:D, "0")</f>
        <v>0</v>
      </c>
      <c r="S25" s="2">
        <f>COUNTIF(D:D, "1")</f>
        <v>1</v>
      </c>
      <c r="T25" s="2">
        <f>COUNTIF(D:D, "2")</f>
        <v>0</v>
      </c>
      <c r="U25" s="9">
        <f>COUNTIF(D:D, "3")</f>
        <v>1</v>
      </c>
    </row>
    <row r="26" spans="14:21" x14ac:dyDescent="0.35">
      <c r="N26" s="11" t="s">
        <v>56</v>
      </c>
      <c r="P26" s="4" t="s">
        <v>4</v>
      </c>
      <c r="Q26" s="2">
        <f>AVERAGE(E:E)</f>
        <v>1.5</v>
      </c>
      <c r="R26" s="2">
        <f>COUNTIF(E:E, "0")</f>
        <v>0</v>
      </c>
      <c r="S26" s="2">
        <f>COUNTIF(E:E, "1")</f>
        <v>1</v>
      </c>
      <c r="T26" s="2">
        <f>COUNTIF(E:E, "2")</f>
        <v>1</v>
      </c>
      <c r="U26" s="9">
        <f>COUNTIF(E:E, "3")</f>
        <v>0</v>
      </c>
    </row>
    <row r="27" spans="14:21" ht="15" thickBot="1" x14ac:dyDescent="0.4">
      <c r="N27" s="11" t="s">
        <v>57</v>
      </c>
      <c r="P27" s="5" t="s">
        <v>5</v>
      </c>
      <c r="Q27" s="6">
        <f>AVERAGE(F:F)</f>
        <v>0.5</v>
      </c>
      <c r="R27" s="6">
        <f>COUNTIF(F:F, "0")</f>
        <v>1</v>
      </c>
      <c r="S27" s="6">
        <f>COUNTIF(F:F, "1")</f>
        <v>1</v>
      </c>
      <c r="T27" s="6">
        <f>COUNTIF(F:F, "2")</f>
        <v>0</v>
      </c>
      <c r="U27" s="10">
        <f>COUNTIF(F:F, "3")</f>
        <v>0</v>
      </c>
    </row>
    <row r="28" spans="14:21" ht="15" thickBot="1" x14ac:dyDescent="0.4">
      <c r="N28" s="12" t="s">
        <v>58</v>
      </c>
    </row>
    <row r="29" spans="14:21" ht="15" thickBot="1" x14ac:dyDescent="0.4"/>
    <row r="30" spans="14:21" x14ac:dyDescent="0.35">
      <c r="N30" s="19" t="s">
        <v>59</v>
      </c>
      <c r="P30" s="3" t="s">
        <v>49</v>
      </c>
      <c r="Q30" s="7" t="s">
        <v>60</v>
      </c>
      <c r="R30" s="7" t="s">
        <v>61</v>
      </c>
      <c r="S30" s="8" t="s">
        <v>27</v>
      </c>
    </row>
    <row r="31" spans="14:21" ht="15" thickBot="1" x14ac:dyDescent="0.4">
      <c r="N31" s="11" t="s">
        <v>62</v>
      </c>
      <c r="P31" s="5" t="s">
        <v>6</v>
      </c>
      <c r="Q31" s="6">
        <f>(R31/(R31+S31))*100</f>
        <v>50</v>
      </c>
      <c r="R31" s="6">
        <f>COUNTIF(G:G, "1")</f>
        <v>1</v>
      </c>
      <c r="S31" s="10">
        <f>COUNTIF(G:G, "0")</f>
        <v>1</v>
      </c>
    </row>
    <row r="32" spans="14:21" ht="15" thickBot="1" x14ac:dyDescent="0.4">
      <c r="N32" s="12" t="s">
        <v>63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BDB662A8C42B49AA8113475CE6813E" ma:contentTypeVersion="17" ma:contentTypeDescription="Create a new document." ma:contentTypeScope="" ma:versionID="93465302e65e2ba7da90d9bd1f9fe1f1">
  <xsd:schema xmlns:xsd="http://www.w3.org/2001/XMLSchema" xmlns:xs="http://www.w3.org/2001/XMLSchema" xmlns:p="http://schemas.microsoft.com/office/2006/metadata/properties" xmlns:ns1="http://schemas.microsoft.com/sharepoint/v3" xmlns:ns2="4e717c1f-f500-450c-9aac-a9b5cf9beb80" xmlns:ns3="acef7cbf-9edd-4e96-b346-e298f58846cc" targetNamespace="http://schemas.microsoft.com/office/2006/metadata/properties" ma:root="true" ma:fieldsID="6909a105406efae7e66f445a51a4fa20" ns1:_="" ns2:_="" ns3:_="">
    <xsd:import namespace="http://schemas.microsoft.com/sharepoint/v3"/>
    <xsd:import namespace="4e717c1f-f500-450c-9aac-a9b5cf9beb80"/>
    <xsd:import namespace="acef7cbf-9edd-4e96-b346-e298f58846c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17c1f-f500-450c-9aac-a9b5cf9beb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f7cbf-9edd-4e96-b346-e298f5884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FC2092-46B1-4CCF-BC3D-F8E0D0FC2C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BA0F4B-01D3-4081-8133-9CDB6DB31A9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D8F2A41-BBF0-4F6C-8FFD-3F577EDF6D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e717c1f-f500-450c-9aac-a9b5cf9beb80"/>
    <ds:schemaRef ds:uri="acef7cbf-9edd-4e96-b346-e298f5884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Exit Interviews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Harrap</dc:creator>
  <cp:keywords/>
  <dc:description/>
  <cp:lastModifiedBy>lauren</cp:lastModifiedBy>
  <cp:revision/>
  <dcterms:created xsi:type="dcterms:W3CDTF">2015-12-02T04:05:43Z</dcterms:created>
  <dcterms:modified xsi:type="dcterms:W3CDTF">2020-03-17T00:34:29Z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0x0101001EBDB662A8C42B49AA8113475CE6813E</vt:lpwstr>
  </property>
</Properties>
</file>